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JUNIO 2021\PORTAL\"/>
    </mc:Choice>
  </mc:AlternateContent>
  <bookViews>
    <workbookView xWindow="0" yWindow="0" windowWidth="28800" windowHeight="12132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G39" i="4" l="1"/>
  <c r="F39" i="4"/>
  <c r="D39" i="4"/>
  <c r="C39" i="4"/>
  <c r="H33" i="4"/>
  <c r="E33" i="4"/>
  <c r="H32" i="4"/>
  <c r="E32" i="4"/>
  <c r="H29" i="4"/>
  <c r="E29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G16" i="4"/>
  <c r="F16" i="4"/>
  <c r="D16" i="4"/>
  <c r="C16" i="4"/>
  <c r="H10" i="4"/>
  <c r="E10" i="4"/>
  <c r="H9" i="4"/>
  <c r="E9" i="4"/>
  <c r="H8" i="4"/>
  <c r="E8" i="4"/>
  <c r="H7" i="4"/>
  <c r="E7" i="4"/>
  <c r="H6" i="4"/>
  <c r="E6" i="4"/>
  <c r="H5" i="4"/>
  <c r="E5" i="4"/>
  <c r="E16" i="4" l="1"/>
  <c r="H16" i="4"/>
  <c r="E31" i="4"/>
  <c r="E39" i="4" s="1"/>
  <c r="H31" i="4"/>
  <c r="H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<sst xmlns="http://schemas.openxmlformats.org/spreadsheetml/2006/main" count="99" uniqueCount="51">
  <si>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</si>
  <si>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</si>
  <si>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</si>
  <si>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</si>
  <si>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</si>
  <si>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</si>
  <si>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</si>
  <si>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</si>
  <si>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</si>
  <si>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</si>
  <si>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</si>
  <si>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</si>
  <si>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</si>
  <si>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</si>
  <si>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</si>
  <si>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</si>
  <si>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</si>
  <si>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</si>
  <si>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</si>
  <si>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</si>
  <si>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</si>
  <si>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</si>
  <si>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</si>
  <si>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</si>
  <si>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</si>
  <si>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</si>
  <si>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</si>
  <si>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</si>
  <si>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</si>
  <si>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</si>
  <si>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</si>
  <si>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</si>
  <si>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</si>
  <si>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</si>
  <si>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</si>
  <si>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</si>
  <si>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</si>
  <si>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</si>
  <si>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</si>
  <si>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</si>
  <si>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</si>
  <si>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</si>
  <si>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</si>
  <si>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</si>
  <si>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</si>
  <si>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</si>
  <si>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</si>
  <si>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</si>
  <si>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</si>
  <si>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</si>
  <si>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INSTITUTO TECNOLOGICO SUPERIOR DE SALVATIERRA
Estado Analítico de Ingresos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</si>
</sst>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zoomScaleNormal="100" workbookViewId="0">
      <selection activeCell="H43" sqref="H43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" si="2">C10+D10</f>
        <v>0</v>
      </c>
      <c r="F10" s="22">
        <v>0</v>
      </c>
      <c r="G10" s="22">
        <v>0</v>
      </c>
      <c r="H10" s="22">
        <f t="shared" ref="H10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2930430</v>
      </c>
      <c r="D11" s="22">
        <v>3776720.83</v>
      </c>
      <c r="E11" s="22">
        <v>6707150.8300000001</v>
      </c>
      <c r="F11" s="22">
        <v>1489167.69</v>
      </c>
      <c r="G11" s="22">
        <v>1489167.69</v>
      </c>
      <c r="H11" s="22">
        <v>-1441262.31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0</v>
      </c>
      <c r="D12" s="22">
        <v>30480604.5</v>
      </c>
      <c r="E12" s="22">
        <v>30480604.5</v>
      </c>
      <c r="F12" s="22">
        <v>12392529.119999999</v>
      </c>
      <c r="G12" s="22">
        <v>12392529.119999999</v>
      </c>
      <c r="H12" s="22">
        <v>12392529.119999999</v>
      </c>
      <c r="I12" s="45" t="s">
        <v>43</v>
      </c>
    </row>
    <row r="13" spans="1:9" ht="20.399999999999999" x14ac:dyDescent="0.2">
      <c r="A13" s="40"/>
      <c r="B13" s="43" t="s">
        <v>26</v>
      </c>
      <c r="C13" s="22"/>
      <c r="D13" s="22"/>
      <c r="E13" s="22"/>
      <c r="F13" s="22"/>
      <c r="G13" s="22"/>
      <c r="H13" s="22"/>
      <c r="I13" s="45" t="s">
        <v>44</v>
      </c>
    </row>
    <row r="14" spans="1:9" x14ac:dyDescent="0.2">
      <c r="A14" s="33"/>
      <c r="B14" s="43" t="s">
        <v>6</v>
      </c>
      <c r="C14" s="22">
        <v>19842800</v>
      </c>
      <c r="D14" s="22">
        <v>618450</v>
      </c>
      <c r="E14" s="22">
        <v>20461250</v>
      </c>
      <c r="F14" s="22">
        <v>14243463.939999999</v>
      </c>
      <c r="G14" s="22">
        <v>14243463.939999999</v>
      </c>
      <c r="H14" s="22">
        <v>-5599336.0599999996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22773230</v>
      </c>
      <c r="D16" s="23">
        <f t="shared" ref="D16:H16" si="4">SUM(D5:D14)</f>
        <v>34875775.329999998</v>
      </c>
      <c r="E16" s="23">
        <f t="shared" si="4"/>
        <v>57649005.329999998</v>
      </c>
      <c r="F16" s="23">
        <f t="shared" si="4"/>
        <v>28125160.75</v>
      </c>
      <c r="G16" s="11">
        <f t="shared" si="4"/>
        <v>28125160.75</v>
      </c>
      <c r="H16" s="12">
        <f t="shared" si="4"/>
        <v>5351930.7499999991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5">SUM(C22+C23+C24+C25+C26+C27+C28+C29)</f>
        <v>0</v>
      </c>
      <c r="D21" s="24">
        <f t="shared" si="5"/>
        <v>30480604.5</v>
      </c>
      <c r="E21" s="24">
        <f t="shared" si="5"/>
        <v>30480604.5</v>
      </c>
      <c r="F21" s="24">
        <f t="shared" si="5"/>
        <v>12392529.119999999</v>
      </c>
      <c r="G21" s="24">
        <f t="shared" si="5"/>
        <v>12392529.119999999</v>
      </c>
      <c r="H21" s="24">
        <f t="shared" si="5"/>
        <v>12392529.119999999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6">C22+D22</f>
        <v>0</v>
      </c>
      <c r="F22" s="25">
        <v>0</v>
      </c>
      <c r="G22" s="25">
        <v>0</v>
      </c>
      <c r="H22" s="25">
        <f t="shared" ref="H22:H25" si="7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6"/>
        <v>0</v>
      </c>
      <c r="F23" s="25">
        <v>0</v>
      </c>
      <c r="G23" s="25">
        <v>0</v>
      </c>
      <c r="H23" s="25">
        <f t="shared" si="7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6"/>
        <v>0</v>
      </c>
      <c r="F24" s="25">
        <v>0</v>
      </c>
      <c r="G24" s="25">
        <v>0</v>
      </c>
      <c r="H24" s="25">
        <f t="shared" si="7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6"/>
        <v>0</v>
      </c>
      <c r="F25" s="25">
        <v>0</v>
      </c>
      <c r="G25" s="25">
        <v>0</v>
      </c>
      <c r="H25" s="25">
        <f t="shared" si="7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8">C26+D26</f>
        <v>0</v>
      </c>
      <c r="F26" s="25">
        <v>0</v>
      </c>
      <c r="G26" s="25">
        <v>0</v>
      </c>
      <c r="H26" s="25">
        <f t="shared" ref="H26" si="9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0">C27+D27</f>
        <v>0</v>
      </c>
      <c r="F27" s="25">
        <v>0</v>
      </c>
      <c r="G27" s="25">
        <v>0</v>
      </c>
      <c r="H27" s="25">
        <f t="shared" ref="H27:H29" si="11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30480604.5</v>
      </c>
      <c r="E28" s="25">
        <v>30480604.5</v>
      </c>
      <c r="F28" s="25">
        <v>12392529.119999999</v>
      </c>
      <c r="G28" s="25">
        <v>12392529.119999999</v>
      </c>
      <c r="H28" s="25">
        <v>12392529.119999999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0"/>
        <v>0</v>
      </c>
      <c r="F29" s="25">
        <v>0</v>
      </c>
      <c r="G29" s="25">
        <v>0</v>
      </c>
      <c r="H29" s="25">
        <f t="shared" si="11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2">SUM(C32:C35)</f>
        <v>22773230</v>
      </c>
      <c r="D31" s="26">
        <f t="shared" si="12"/>
        <v>4395170.83</v>
      </c>
      <c r="E31" s="26">
        <f t="shared" si="12"/>
        <v>27168400.829999998</v>
      </c>
      <c r="F31" s="26">
        <f t="shared" si="12"/>
        <v>15732631.629999999</v>
      </c>
      <c r="G31" s="26">
        <f t="shared" si="12"/>
        <v>15732631.629999999</v>
      </c>
      <c r="H31" s="26">
        <f t="shared" si="12"/>
        <v>-7040598.3699999992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" si="13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2930430</v>
      </c>
      <c r="D34" s="25">
        <v>3776720.83</v>
      </c>
      <c r="E34" s="25">
        <v>6707150.8300000001</v>
      </c>
      <c r="F34" s="25">
        <v>1489167.69</v>
      </c>
      <c r="G34" s="25">
        <v>1489167.69</v>
      </c>
      <c r="H34" s="25">
        <v>-1441262.31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19842800</v>
      </c>
      <c r="D35" s="25">
        <v>618450</v>
      </c>
      <c r="E35" s="25">
        <v>20461250</v>
      </c>
      <c r="F35" s="25">
        <v>14243463.939999999</v>
      </c>
      <c r="G35" s="25">
        <v>14243463.939999999</v>
      </c>
      <c r="H35" s="25">
        <v>-5599336.0599999996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/>
      <c r="D37" s="26"/>
      <c r="E37" s="26"/>
      <c r="F37" s="26"/>
      <c r="G37" s="26"/>
      <c r="H37" s="26"/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3648681.19</v>
      </c>
      <c r="E38" s="25">
        <v>3648681.19</v>
      </c>
      <c r="F38" s="25">
        <v>0</v>
      </c>
      <c r="G38" s="25">
        <v>0</v>
      </c>
      <c r="H38" s="25"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22773230</v>
      </c>
      <c r="D39" s="23">
        <f t="shared" ref="D39:H39" si="14">SUM(D37+D31+D21)</f>
        <v>34875775.329999998</v>
      </c>
      <c r="E39" s="23">
        <f t="shared" si="14"/>
        <v>57649005.329999998</v>
      </c>
      <c r="F39" s="23">
        <f t="shared" si="14"/>
        <v>28125160.75</v>
      </c>
      <c r="G39" s="23">
        <f t="shared" si="14"/>
        <v>28125160.75</v>
      </c>
      <c r="H39" s="12">
        <f t="shared" si="14"/>
        <v>5351930.75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2019-04-05T21:16:20Z</cp:lastPrinted>
  <dcterms:created xsi:type="dcterms:W3CDTF">2012-12-11T20:48:19Z</dcterms:created>
  <dcterms:modified xsi:type="dcterms:W3CDTF">2021-07-15T18:13:18Z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